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9979E165-1DCB-4DF5-A2A2-FE311D0E56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 (2)" sheetId="2" r:id="rId1"/>
  </sheets>
  <definedNames>
    <definedName name="_xlnm._FilterDatabase" localSheetId="0" hidden="1">'Лист1 (2)'!$A$13:$N$15</definedName>
    <definedName name="_xlnm.Print_Area" localSheetId="0">'Лист1 (2)'!$A$1:$N$22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6" i="2" l="1"/>
  <c r="M16" i="2"/>
  <c r="J16" i="2"/>
  <c r="L16" i="2" l="1"/>
  <c r="N17" i="2"/>
</calcChain>
</file>

<file path=xl/sharedStrings.xml><?xml version="1.0" encoding="utf-8"?>
<sst xmlns="http://schemas.openxmlformats.org/spreadsheetml/2006/main" count="26" uniqueCount="26">
  <si>
    <t xml:space="preserve">Лот № 1 </t>
  </si>
  <si>
    <t>№ п/п</t>
  </si>
  <si>
    <t>Наименование товара</t>
  </si>
  <si>
    <t>Единица измерения</t>
  </si>
  <si>
    <t>Цена за единицу в руб.</t>
  </si>
  <si>
    <t>Количество работ, услуг, закупаемых товаров</t>
  </si>
  <si>
    <t>Источники информации</t>
  </si>
  <si>
    <t>Дата сбора данных</t>
  </si>
  <si>
    <t>Срок действия цен</t>
  </si>
  <si>
    <t>Среднее квадратичное отклонение</t>
  </si>
  <si>
    <t>Коэффициент вариации</t>
  </si>
  <si>
    <t>Средняя арифметическая</t>
  </si>
  <si>
    <t>Минимальное предложение *</t>
  </si>
  <si>
    <t>ОПРЕДЕЛЕНИЕ НАЧАЛЬНО МАКСИМАЛЬНОЙ ЦЕНЫ ДОГОВОРА, ЗАКЛЮЧАЕМОГО ПО ИТОГОМ ПРОВЕДЕНИЯ ЗАПРОСА ПРЕДЛОЖЕНИЙ В БУМАЖНОЙ ФОРМЕ
 С ИСПОЛЬЗОВАНИЕМ МЕТОДА АНАЛИЗА РЫНОЧНОЙ СТОИМОСТИ 
ЗАКУПАЕМЫХ ТОВАРОВ, РАБОТ, УСЛУГ</t>
  </si>
  <si>
    <t>усл. ед</t>
  </si>
  <si>
    <t>Итого начальная (максимальная) цена договора</t>
  </si>
  <si>
    <t>Коммерческое предложение №1 (№22847589 от 14.03.2025)</t>
  </si>
  <si>
    <t xml:space="preserve">
Коммерческое предложение №2 (№608 от 14.03.2025)</t>
  </si>
  <si>
    <t>Коммерческое предложение № 3
(№ 360/2025 от 17.03.2025)</t>
  </si>
  <si>
    <t>Коммерческое предложение № 4
(№ 5 от 14.03.2025)</t>
  </si>
  <si>
    <t>Цена, руб., без НДС</t>
  </si>
  <si>
    <t>Коммерческое предложение № 5
(№ б/н от 17.03.2025)</t>
  </si>
  <si>
    <t>НМЦД составляет 653 300,00 (шестьсот пятьдесят три тысячи триста) рублей 00 копеек, без НДС</t>
  </si>
  <si>
    <t xml:space="preserve">Способ определения поставщика (подрядчика, исполнителя): запрос предложений </t>
  </si>
  <si>
    <t xml:space="preserve">на оказание услуг по оценке рыночной стоимости движимого и недвижимого имущества, расположенного по адресу: Московская область Можайский район, д. Храброво для целей оформления его в залог
 и предоставление отчета об оценке имущества и  положительного экспертного заключения саморегулируемой организации (СРО) </t>
  </si>
  <si>
    <t xml:space="preserve">Предмет: на оказание услуг по оценке рыночной стоимости движимого и недвижимого имущества, расположенного по адресу: Московская область Можайский район, в районе д. Храброво для целей оформления его в залог
 и предоставление отчета об оценке имущества и положительного экспертного заключения саморегулируемой организации (СРО)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</si>
</sst>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center" wrapText="1"/>
    </xf>
    <xf numFmtId="0" fontId="2" fillId="0" borderId="1" xfId="1" applyFont="1" applyBorder="1"/>
    <xf numFmtId="4" fontId="3" fillId="0" borderId="1" xfId="1" applyNumberFormat="1" applyFont="1" applyBorder="1" applyAlignment="1">
      <alignment horizontal="center" vertical="center" wrapText="1"/>
    </xf>
    <xf numFmtId="4" fontId="2" fillId="0" borderId="0" xfId="1" applyNumberFormat="1" applyFont="1"/>
    <xf numFmtId="0" fontId="4" fillId="0" borderId="0" xfId="1" applyFont="1" applyAlignment="1">
      <alignment wrapText="1"/>
    </xf>
    <xf numFmtId="0" fontId="6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vertical="top"/>
    </xf>
    <xf numFmtId="14" fontId="5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4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vertical="center"/>
    </xf>
    <xf numFmtId="4" fontId="3" fillId="0" borderId="0" xfId="1" applyNumberFormat="1" applyFont="1" applyAlignment="1">
      <alignment vertical="center"/>
    </xf>
    <xf numFmtId="14" fontId="5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2" fillId="0" borderId="1" xfId="1" applyNumberFormat="1" applyFont="1" applyBorder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4" fontId="2" fillId="0" borderId="4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left" vertical="center" wrapText="1"/>
    </xf>
    <xf numFmtId="0" fontId="3" fillId="0" borderId="0" xfId="1" applyFont="1" applyAlignment="1">
      <alignment horizontal="left" wrapText="1"/>
    </xf>
    <xf numFmtId="0" fontId="2" fillId="0" borderId="0" xfId="1" applyFont="1" applyAlignment="1">
      <alignment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tabSelected="1" topLeftCell="B10" zoomScale="90" zoomScaleNormal="90" zoomScaleSheetLayoutView="100" workbookViewId="0">
      <selection activeCell="B10" sqref="B10:N10"/>
    </sheetView>
  </sheetViews>
  <sheetFormatPr defaultColWidth="9.140625" defaultRowHeight="15.75" x14ac:dyDescent="0.25"/>
  <cols>
    <col min="1" max="1" width="5" style="1" customWidth="1"/>
    <col min="2" max="2" width="44.7109375" style="1" customWidth="1"/>
    <col min="3" max="3" width="15.28515625" style="1" customWidth="1"/>
    <col min="4" max="4" width="12.28515625" style="1" customWidth="1"/>
    <col min="5" max="5" width="19.85546875" style="1" customWidth="1"/>
    <col min="6" max="8" width="23.85546875" style="1" customWidth="1"/>
    <col min="9" max="10" width="19.85546875" style="1" customWidth="1"/>
    <col min="11" max="11" width="15.5703125" style="1" customWidth="1"/>
    <col min="12" max="13" width="16" style="1" customWidth="1"/>
    <col min="14" max="14" width="24.5703125" style="1" customWidth="1"/>
    <col min="15" max="16384" width="9.140625" style="1"/>
  </cols>
  <sheetData>
    <row r="1" spans="1:14" x14ac:dyDescent="0.25">
      <c r="J1" s="9"/>
      <c r="K1" s="9"/>
      <c r="L1" s="10"/>
      <c r="M1" s="10"/>
      <c r="N1" s="10"/>
    </row>
    <row r="2" spans="1:14" x14ac:dyDescent="0.25">
      <c r="J2" s="10"/>
      <c r="K2" s="10"/>
      <c r="L2" s="10"/>
      <c r="M2" s="10"/>
      <c r="N2" s="10"/>
    </row>
    <row r="3" spans="1:14" x14ac:dyDescent="0.25">
      <c r="J3" s="10"/>
      <c r="K3" s="10"/>
      <c r="L3" s="10"/>
      <c r="M3" s="10"/>
      <c r="N3" s="10"/>
    </row>
    <row r="4" spans="1:14" ht="22.5" customHeight="1" x14ac:dyDescent="0.25">
      <c r="J4" s="10"/>
      <c r="K4" s="10"/>
      <c r="L4" s="10"/>
      <c r="M4" s="10"/>
      <c r="N4" s="10"/>
    </row>
    <row r="5" spans="1:14" ht="21.75" customHeight="1" x14ac:dyDescent="0.25">
      <c r="J5" s="10"/>
      <c r="K5" s="10"/>
      <c r="L5" s="10"/>
      <c r="M5" s="10"/>
      <c r="N5" s="10"/>
    </row>
    <row r="7" spans="1:14" ht="84" customHeight="1" x14ac:dyDescent="0.25">
      <c r="B7" s="40" t="s">
        <v>13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1:14" ht="24.75" customHeight="1" x14ac:dyDescent="0.25">
      <c r="B8" s="2" t="s">
        <v>0</v>
      </c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8.25" customHeight="1" x14ac:dyDescent="0.25"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7.75" customHeight="1" x14ac:dyDescent="0.25">
      <c r="B10" s="41" t="s">
        <v>25</v>
      </c>
      <c r="C10" s="41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spans="1:14" ht="24.75" customHeight="1" x14ac:dyDescent="0.25">
      <c r="B11" s="43" t="s">
        <v>23</v>
      </c>
      <c r="C11" s="43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</row>
    <row r="13" spans="1:14" ht="21.75" customHeight="1" x14ac:dyDescent="0.25">
      <c r="A13" s="26" t="s">
        <v>1</v>
      </c>
      <c r="B13" s="26" t="s">
        <v>2</v>
      </c>
      <c r="C13" s="26" t="s">
        <v>5</v>
      </c>
      <c r="D13" s="26" t="s">
        <v>3</v>
      </c>
      <c r="E13" s="37" t="s">
        <v>4</v>
      </c>
      <c r="F13" s="38"/>
      <c r="G13" s="38"/>
      <c r="H13" s="38"/>
      <c r="I13" s="39"/>
      <c r="J13" s="34" t="s">
        <v>11</v>
      </c>
      <c r="K13" s="34" t="s">
        <v>9</v>
      </c>
      <c r="L13" s="26" t="s">
        <v>10</v>
      </c>
      <c r="M13" s="34" t="s">
        <v>12</v>
      </c>
      <c r="N13" s="26" t="s">
        <v>20</v>
      </c>
    </row>
    <row r="14" spans="1:14" ht="29.25" customHeight="1" x14ac:dyDescent="0.25">
      <c r="A14" s="26"/>
      <c r="B14" s="26"/>
      <c r="C14" s="26"/>
      <c r="D14" s="26"/>
      <c r="E14" s="26" t="s">
        <v>6</v>
      </c>
      <c r="F14" s="26"/>
      <c r="G14" s="26"/>
      <c r="H14" s="26"/>
      <c r="I14" s="26"/>
      <c r="J14" s="35"/>
      <c r="K14" s="35"/>
      <c r="L14" s="26"/>
      <c r="M14" s="35"/>
      <c r="N14" s="26"/>
    </row>
    <row r="15" spans="1:14" ht="69" customHeight="1" x14ac:dyDescent="0.25">
      <c r="A15" s="26"/>
      <c r="B15" s="34"/>
      <c r="C15" s="26"/>
      <c r="D15" s="26"/>
      <c r="E15" s="8" t="s">
        <v>16</v>
      </c>
      <c r="F15" s="8" t="s">
        <v>17</v>
      </c>
      <c r="G15" s="8" t="s">
        <v>18</v>
      </c>
      <c r="H15" s="8" t="s">
        <v>19</v>
      </c>
      <c r="I15" s="8" t="s">
        <v>21</v>
      </c>
      <c r="J15" s="36"/>
      <c r="K15" s="36"/>
      <c r="L15" s="26"/>
      <c r="M15" s="36"/>
      <c r="N15" s="26"/>
    </row>
    <row r="16" spans="1:14" ht="157.5" x14ac:dyDescent="0.25">
      <c r="A16" s="17">
        <v>1</v>
      </c>
      <c r="B16" s="23" t="s">
        <v>24</v>
      </c>
      <c r="C16" s="12">
        <v>1</v>
      </c>
      <c r="D16" s="12" t="s">
        <v>14</v>
      </c>
      <c r="E16" s="14">
        <v>980000</v>
      </c>
      <c r="F16" s="14">
        <v>456500</v>
      </c>
      <c r="G16" s="14">
        <v>500000</v>
      </c>
      <c r="H16" s="14">
        <v>630000</v>
      </c>
      <c r="I16" s="24">
        <v>700000</v>
      </c>
      <c r="J16" s="15">
        <f>ROUND((E16+F16+H16+G16+I16)/5,2)</f>
        <v>653300</v>
      </c>
      <c r="K16" s="16">
        <v>207176.13</v>
      </c>
      <c r="L16" s="15">
        <f>K16/J16*100</f>
        <v>31.712250114801776</v>
      </c>
      <c r="M16" s="15">
        <f>MIN(E16:I16)</f>
        <v>456500</v>
      </c>
      <c r="N16" s="13">
        <f>(E16+F16+H16+G16+I16)/5</f>
        <v>653300</v>
      </c>
    </row>
    <row r="17" spans="1:14" x14ac:dyDescent="0.25">
      <c r="A17" s="4"/>
      <c r="B17" s="27" t="s">
        <v>15</v>
      </c>
      <c r="C17" s="27"/>
      <c r="D17" s="28"/>
      <c r="E17" s="28"/>
      <c r="F17" s="28"/>
      <c r="G17" s="28"/>
      <c r="H17" s="28"/>
      <c r="I17" s="28"/>
      <c r="J17" s="28"/>
      <c r="K17" s="28"/>
      <c r="L17" s="28"/>
      <c r="M17" s="18"/>
      <c r="N17" s="5">
        <f>SUM(N16:N16)</f>
        <v>653300</v>
      </c>
    </row>
    <row r="18" spans="1:14" x14ac:dyDescent="0.25">
      <c r="A18" s="4"/>
      <c r="B18" s="29" t="s">
        <v>7</v>
      </c>
      <c r="C18" s="30"/>
      <c r="D18" s="30"/>
      <c r="E18" s="22">
        <v>45726</v>
      </c>
      <c r="F18" s="22">
        <v>45726</v>
      </c>
      <c r="G18" s="22">
        <v>45726</v>
      </c>
      <c r="H18" s="22">
        <v>45726</v>
      </c>
      <c r="I18" s="22">
        <v>45726</v>
      </c>
      <c r="J18" s="31"/>
      <c r="K18" s="32"/>
      <c r="L18" s="32"/>
      <c r="M18" s="32"/>
      <c r="N18" s="33"/>
    </row>
    <row r="19" spans="1:14" x14ac:dyDescent="0.25">
      <c r="A19" s="4"/>
      <c r="B19" s="29" t="s">
        <v>8</v>
      </c>
      <c r="C19" s="30"/>
      <c r="D19" s="30"/>
      <c r="E19" s="11">
        <v>46022</v>
      </c>
      <c r="F19" s="11">
        <v>46022</v>
      </c>
      <c r="G19" s="11">
        <v>46022</v>
      </c>
      <c r="H19" s="11">
        <v>46022</v>
      </c>
      <c r="I19" s="11">
        <v>46022</v>
      </c>
      <c r="J19" s="31"/>
      <c r="K19" s="32"/>
      <c r="L19" s="32"/>
      <c r="M19" s="32"/>
      <c r="N19" s="33"/>
    </row>
    <row r="21" spans="1:14" ht="15.75" customHeight="1" x14ac:dyDescent="0.25">
      <c r="B21" s="25" t="s">
        <v>22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14" ht="27" customHeight="1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spans="1:14" x14ac:dyDescent="0.25">
      <c r="F23" s="19"/>
      <c r="G23" s="19"/>
      <c r="H23" s="19"/>
      <c r="I23" s="21"/>
      <c r="J23" s="20"/>
      <c r="K23" s="20"/>
    </row>
    <row r="24" spans="1:14" x14ac:dyDescent="0.25">
      <c r="B24" s="7"/>
      <c r="C24" s="7"/>
      <c r="F24" s="19"/>
      <c r="G24" s="19"/>
      <c r="H24" s="19"/>
      <c r="I24" s="21"/>
      <c r="J24" s="20"/>
      <c r="K24" s="20"/>
    </row>
    <row r="25" spans="1:14" x14ac:dyDescent="0.25">
      <c r="F25" s="6"/>
      <c r="G25" s="6"/>
      <c r="H25" s="6"/>
    </row>
  </sheetData>
  <mergeCells count="20">
    <mergeCell ref="B7:N7"/>
    <mergeCell ref="B10:N10"/>
    <mergeCell ref="B11:N11"/>
    <mergeCell ref="A13:A15"/>
    <mergeCell ref="B13:B15"/>
    <mergeCell ref="D13:D15"/>
    <mergeCell ref="L13:L15"/>
    <mergeCell ref="N13:N15"/>
    <mergeCell ref="M13:M15"/>
    <mergeCell ref="B21:N22"/>
    <mergeCell ref="E14:I14"/>
    <mergeCell ref="B17:L17"/>
    <mergeCell ref="B18:D18"/>
    <mergeCell ref="J18:N18"/>
    <mergeCell ref="B19:D19"/>
    <mergeCell ref="J19:N19"/>
    <mergeCell ref="C13:C15"/>
    <mergeCell ref="K13:K15"/>
    <mergeCell ref="E13:I13"/>
    <mergeCell ref="J13:J1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2025-04-08T08:43:05Z</dcterms:modified>
</cp:coreProperties>
</file>